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D:\Сноупарк\2024\Обслуживание\"/>
    </mc:Choice>
  </mc:AlternateContent>
  <xr:revisionPtr revIDLastSave="0" documentId="13_ncr:1_{E6804AB6-23A4-4978-AADA-8A3FE540E93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Обсл  SP STube STown  2022-2023" sheetId="2" r:id="rId1"/>
  </sheets>
  <calcPr calcId="181029"/>
</workbook>
</file>

<file path=xl/calcChain.xml><?xml version="1.0" encoding="utf-8"?>
<calcChain xmlns="http://schemas.openxmlformats.org/spreadsheetml/2006/main">
  <c r="E32" i="2" l="1"/>
  <c r="E31" i="2"/>
  <c r="E28" i="2"/>
  <c r="E27" i="2"/>
  <c r="E26" i="2"/>
  <c r="E25" i="2"/>
  <c r="E24" i="2"/>
  <c r="E23" i="2"/>
  <c r="E22" i="2"/>
  <c r="E21" i="2"/>
  <c r="E20" i="2"/>
  <c r="E19" i="2"/>
  <c r="E18" i="2"/>
  <c r="E17" i="2"/>
  <c r="E12" i="2"/>
  <c r="E11" i="2"/>
  <c r="E9" i="2"/>
  <c r="E8" i="2"/>
  <c r="E7" i="2"/>
  <c r="E6" i="2"/>
  <c r="E4" i="2"/>
  <c r="E3" i="2"/>
  <c r="E29" i="2" l="1"/>
  <c r="E35" i="2" s="1"/>
  <c r="E36" i="2"/>
  <c r="F36" i="2" l="1"/>
  <c r="E37" i="2"/>
</calcChain>
</file>

<file path=xl/sharedStrings.xml><?xml version="1.0" encoding="utf-8"?>
<sst xmlns="http://schemas.openxmlformats.org/spreadsheetml/2006/main" count="57" uniqueCount="55">
  <si>
    <t>Наименование</t>
  </si>
  <si>
    <t>Кол-во дней</t>
  </si>
  <si>
    <t>Цена</t>
  </si>
  <si>
    <t>Стоимость/руб</t>
  </si>
  <si>
    <t>Комментарии</t>
  </si>
  <si>
    <t>Необходимые ресурсы курорта</t>
  </si>
  <si>
    <t>Организация работы парка</t>
  </si>
  <si>
    <t>Ведение соц.сетей</t>
  </si>
  <si>
    <t>Обслуживающий персонал</t>
  </si>
  <si>
    <t>Старший шейпер-шериф парка</t>
  </si>
  <si>
    <t>1 чел/смена</t>
  </si>
  <si>
    <t>Шейпер-инспектор парка</t>
  </si>
  <si>
    <t>2 чел/смена</t>
  </si>
  <si>
    <t>Серия мастер-классов от локальных спортсменов</t>
  </si>
  <si>
    <t>Лыжи</t>
  </si>
  <si>
    <t>Сноуборд</t>
  </si>
  <si>
    <t>Организация спротивно-массовых мероприятий</t>
  </si>
  <si>
    <t>Фото/видео съемка , судейство ,иготовление фирминых номеров участников с логотипами курорта,разработка дизайна и изготовлеие призовах сертификатов с сомволикой Фанпарка , работа команды в количестве до 3х человек (один человек на старте если это слоупстайл или биг-эйр ,и от 1 до 2 на регистрации) ; оформление страховок , диджей/ведущий , организация оформления места проведения.</t>
  </si>
  <si>
    <t>Судья сноуборд</t>
  </si>
  <si>
    <t>Судья лыжи</t>
  </si>
  <si>
    <t>Стартёр</t>
  </si>
  <si>
    <t>Ведущий</t>
  </si>
  <si>
    <t>Dj</t>
  </si>
  <si>
    <t>Фотограф</t>
  </si>
  <si>
    <t xml:space="preserve">Видеооператор </t>
  </si>
  <si>
    <t>Съемка и монтаж отчета с каждого мероприятия.</t>
  </si>
  <si>
    <t>Регистрационный персонал</t>
  </si>
  <si>
    <t>Дизайн</t>
  </si>
  <si>
    <t>Дизайн манишек, афиш мероприятий, призовых сертификатов и кубков</t>
  </si>
  <si>
    <t>Изготовление манишек</t>
  </si>
  <si>
    <t>В каждом контесте будет награждаться по одной девушке в дисциплинах сноуборд/лыжи, по 3 первых места в категории любителей сноуборд/лыжи и также на профессионалов.</t>
  </si>
  <si>
    <t>Все контесты</t>
  </si>
  <si>
    <t>Изготовление призовых сертификатов</t>
  </si>
  <si>
    <t>Изготовление кубков</t>
  </si>
  <si>
    <t>Все первые призовые места по шести категориям на всех трех этапах.</t>
  </si>
  <si>
    <t>итого:</t>
  </si>
  <si>
    <t>Локальные соревнования биг-эйр (1 день)</t>
  </si>
  <si>
    <t>Локальные соревнования джибинг (1 день)</t>
  </si>
  <si>
    <t xml:space="preserve">Анонс соревнований по всем ресурсам курорта и партнеров курорта , организация трансляции , предоставление участникам скипасов на день соревнований, обеспечение акустическим оборудованием, организация теплой райдер зоны. </t>
  </si>
  <si>
    <t>Локальные соревнования слоуп-стаил (1 дня)</t>
  </si>
  <si>
    <t>Кол-во чел/единиц</t>
  </si>
  <si>
    <t xml:space="preserve">Жилетка брендированная </t>
  </si>
  <si>
    <t>налоги</t>
  </si>
  <si>
    <t>ИТОГО с налогами</t>
  </si>
  <si>
    <t>Проведение мастер классов</t>
  </si>
  <si>
    <t xml:space="preserve">Проведение мастер классов </t>
  </si>
  <si>
    <t>Работа на протяжении 3,33 месяцев (декабрь-март)</t>
  </si>
  <si>
    <t xml:space="preserve">Шейптулы </t>
  </si>
  <si>
    <t>Работа ратрака</t>
  </si>
  <si>
    <t>Расходы на административно-управленческий персонал</t>
  </si>
  <si>
    <t xml:space="preserve">Актуальные обновления информации о работе парка, тематический контент, анонс мероприятий, коммуникация с целевой аудиторией. VK, Telegram. </t>
  </si>
  <si>
    <t>Трассы могула и фан-кросса</t>
  </si>
  <si>
    <t>Обслуживание трассы могула</t>
  </si>
  <si>
    <t>Обслуживание трассы фан-кросса</t>
  </si>
  <si>
    <t xml:space="preserve">Предварительная смета затрат на эксплуатацию и обслуживание снежных конструкций, проведение мероприятий в СНОУПАРКЕ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</si>
</sst>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</font>
    <font>
      <b/>
      <sz val="18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74"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5" xfId="0" applyFont="1" applyBorder="1"/>
    <xf numFmtId="0" fontId="3" fillId="0" borderId="8" xfId="0" applyFont="1" applyBorder="1" applyAlignment="1">
      <alignment horizontal="left" vertical="center"/>
    </xf>
    <xf numFmtId="0" fontId="5" fillId="0" borderId="6" xfId="0" applyFont="1" applyBorder="1"/>
    <xf numFmtId="0" fontId="5" fillId="0" borderId="1" xfId="0" applyFont="1" applyBorder="1"/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5" fillId="0" borderId="12" xfId="0" applyFont="1" applyBorder="1"/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center" wrapText="1"/>
    </xf>
    <xf numFmtId="164" fontId="2" fillId="0" borderId="0" xfId="0" applyNumberFormat="1" applyFont="1"/>
    <xf numFmtId="0" fontId="9" fillId="4" borderId="14" xfId="0" applyFont="1" applyFill="1" applyBorder="1"/>
    <xf numFmtId="164" fontId="8" fillId="4" borderId="14" xfId="0" applyNumberFormat="1" applyFont="1" applyFill="1" applyBorder="1" applyAlignment="1">
      <alignment horizontal="center" vertical="center"/>
    </xf>
    <xf numFmtId="0" fontId="9" fillId="3" borderId="14" xfId="0" applyFont="1" applyFill="1" applyBorder="1"/>
    <xf numFmtId="164" fontId="8" fillId="3" borderId="14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3" borderId="0" xfId="0" applyFont="1" applyFill="1"/>
    <xf numFmtId="164" fontId="11" fillId="3" borderId="0" xfId="0" applyNumberFormat="1" applyFont="1" applyFill="1"/>
    <xf numFmtId="0" fontId="12" fillId="3" borderId="0" xfId="0" applyFont="1" applyFill="1"/>
    <xf numFmtId="0" fontId="6" fillId="0" borderId="14" xfId="0" applyFont="1" applyBorder="1"/>
    <xf numFmtId="0" fontId="13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AF254DA2-E60C-43D0-8C62-7A286BD1A388}"/>
  </cellStyles>
  <dxfs count="0"/>
  <tableStyles count="0" defaultTableStyle="TableStyleMedium9" defaultPivotStyle="PivotStyleMedium4"/>
  <colors>
    <mruColors>
      <color rgb="FFFF66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87097-7886-4835-A5E9-9911C07D35D2}">
  <dimension ref="A1:H37"/>
  <sheetViews>
    <sheetView tabSelected="1" topLeftCell="A22" zoomScale="70" zoomScaleNormal="70" workbookViewId="0">
      <selection activeCell="D36" sqref="D36"/>
    </sheetView>
  </sheetViews>
  <sheetFormatPr defaultColWidth="12.140625" defaultRowHeight="15.75" x14ac:dyDescent="0.25"/>
  <cols>
    <col min="1" max="1" width="78.140625" customWidth="1"/>
    <col min="2" max="2" width="22.85546875" customWidth="1"/>
    <col min="3" max="3" width="17.85546875" bestFit="1" customWidth="1"/>
    <col min="4" max="4" width="27.140625" customWidth="1"/>
    <col min="5" max="5" width="43.85546875" customWidth="1"/>
    <col min="6" max="6" width="70.28515625" customWidth="1"/>
    <col min="7" max="7" width="52.28515625" customWidth="1"/>
    <col min="8" max="8" width="14.85546875" customWidth="1"/>
  </cols>
  <sheetData>
    <row r="1" spans="1:8" ht="70.5" thickBot="1" x14ac:dyDescent="0.3">
      <c r="A1" s="1" t="s">
        <v>0</v>
      </c>
      <c r="B1" s="2" t="s">
        <v>1</v>
      </c>
      <c r="C1" s="2" t="s">
        <v>40</v>
      </c>
      <c r="D1" s="1" t="s">
        <v>2</v>
      </c>
      <c r="E1" s="1" t="s">
        <v>3</v>
      </c>
      <c r="F1" s="1" t="s">
        <v>4</v>
      </c>
      <c r="G1" s="1" t="s">
        <v>5</v>
      </c>
      <c r="H1" s="3"/>
    </row>
    <row r="2" spans="1:8" ht="24" thickBot="1" x14ac:dyDescent="0.3">
      <c r="A2" s="56" t="s">
        <v>6</v>
      </c>
      <c r="B2" s="57"/>
      <c r="C2" s="57"/>
      <c r="D2" s="57"/>
      <c r="E2" s="57"/>
      <c r="F2" s="57"/>
      <c r="G2" s="58"/>
      <c r="H2" s="3"/>
    </row>
    <row r="3" spans="1:8" ht="46.5" x14ac:dyDescent="0.25">
      <c r="A3" s="55" t="s">
        <v>49</v>
      </c>
      <c r="B3" s="4">
        <v>100</v>
      </c>
      <c r="C3" s="4">
        <v>1</v>
      </c>
      <c r="D3" s="4"/>
      <c r="E3" s="28">
        <f>B3*D3</f>
        <v>0</v>
      </c>
      <c r="F3" s="25" t="s">
        <v>46</v>
      </c>
      <c r="G3" s="2"/>
      <c r="H3" s="3"/>
    </row>
    <row r="4" spans="1:8" ht="93.75" thickBot="1" x14ac:dyDescent="0.3">
      <c r="A4" s="7" t="s">
        <v>7</v>
      </c>
      <c r="B4" s="1">
        <v>100</v>
      </c>
      <c r="C4" s="1">
        <v>1</v>
      </c>
      <c r="D4" s="1"/>
      <c r="E4" s="28">
        <f>B4*D4</f>
        <v>0</v>
      </c>
      <c r="F4" s="24" t="s">
        <v>50</v>
      </c>
      <c r="G4" s="2"/>
      <c r="H4" s="3"/>
    </row>
    <row r="5" spans="1:8" ht="24" thickBot="1" x14ac:dyDescent="0.3">
      <c r="A5" s="59" t="s">
        <v>8</v>
      </c>
      <c r="B5" s="60"/>
      <c r="C5" s="60"/>
      <c r="D5" s="60"/>
      <c r="E5" s="60"/>
      <c r="F5" s="60"/>
      <c r="G5" s="61"/>
      <c r="H5" s="3"/>
    </row>
    <row r="6" spans="1:8" ht="23.25" x14ac:dyDescent="0.25">
      <c r="A6" s="18" t="s">
        <v>9</v>
      </c>
      <c r="B6" s="35">
        <v>60</v>
      </c>
      <c r="C6" s="35">
        <v>2</v>
      </c>
      <c r="D6" s="35"/>
      <c r="E6" s="29">
        <f>B6*C6*D6</f>
        <v>0</v>
      </c>
      <c r="F6" s="26" t="s">
        <v>10</v>
      </c>
      <c r="G6" s="36" t="s">
        <v>48</v>
      </c>
      <c r="H6" s="3"/>
    </row>
    <row r="7" spans="1:8" ht="23.25" x14ac:dyDescent="0.25">
      <c r="A7" s="7" t="s">
        <v>11</v>
      </c>
      <c r="B7" s="2">
        <v>60</v>
      </c>
      <c r="C7" s="2">
        <v>4</v>
      </c>
      <c r="D7" s="1"/>
      <c r="E7" s="37">
        <f>B7*C7*D7</f>
        <v>0</v>
      </c>
      <c r="F7" s="23" t="s">
        <v>12</v>
      </c>
      <c r="G7" s="24" t="s">
        <v>48</v>
      </c>
      <c r="H7" s="3"/>
    </row>
    <row r="8" spans="1:8" ht="62.25" hidden="1" customHeight="1" x14ac:dyDescent="0.25">
      <c r="A8" s="44" t="s">
        <v>47</v>
      </c>
      <c r="B8" s="39"/>
      <c r="C8" s="39">
        <v>1</v>
      </c>
      <c r="D8" s="40"/>
      <c r="E8" s="41">
        <f>C8*D8</f>
        <v>0</v>
      </c>
      <c r="F8" s="42"/>
      <c r="G8" s="43"/>
      <c r="H8" s="3"/>
    </row>
    <row r="9" spans="1:8" ht="23.25" x14ac:dyDescent="0.25">
      <c r="A9" s="38" t="s">
        <v>41</v>
      </c>
      <c r="B9" s="39"/>
      <c r="C9" s="39">
        <v>6</v>
      </c>
      <c r="D9" s="40"/>
      <c r="E9" s="41">
        <f>C9*D9</f>
        <v>0</v>
      </c>
      <c r="F9" s="42"/>
      <c r="G9" s="43"/>
      <c r="H9" s="3"/>
    </row>
    <row r="10" spans="1:8" ht="24" thickBot="1" x14ac:dyDescent="0.3">
      <c r="A10" s="62" t="s">
        <v>13</v>
      </c>
      <c r="B10" s="63"/>
      <c r="C10" s="63"/>
      <c r="D10" s="63"/>
      <c r="E10" s="63"/>
      <c r="F10" s="63"/>
      <c r="G10" s="64"/>
    </row>
    <row r="11" spans="1:8" ht="23.25" x14ac:dyDescent="0.35">
      <c r="A11" s="8" t="s">
        <v>14</v>
      </c>
      <c r="B11" s="6">
        <v>8</v>
      </c>
      <c r="C11" s="6">
        <v>1</v>
      </c>
      <c r="D11" s="6">
        <v>0</v>
      </c>
      <c r="E11" s="27">
        <f>B11*C11*D11</f>
        <v>0</v>
      </c>
      <c r="F11" s="13" t="s">
        <v>44</v>
      </c>
      <c r="G11" s="9"/>
    </row>
    <row r="12" spans="1:8" ht="24" thickBot="1" x14ac:dyDescent="0.4">
      <c r="A12" s="10" t="s">
        <v>15</v>
      </c>
      <c r="B12" s="6">
        <v>8</v>
      </c>
      <c r="C12" s="6">
        <v>1</v>
      </c>
      <c r="D12" s="6">
        <v>0</v>
      </c>
      <c r="E12" s="27">
        <f>B12*C12*D12</f>
        <v>0</v>
      </c>
      <c r="F12" s="14" t="s">
        <v>45</v>
      </c>
      <c r="G12" s="12"/>
    </row>
    <row r="13" spans="1:8" ht="24" thickBot="1" x14ac:dyDescent="0.3">
      <c r="A13" s="56" t="s">
        <v>16</v>
      </c>
      <c r="B13" s="57"/>
      <c r="C13" s="57"/>
      <c r="D13" s="57"/>
      <c r="E13" s="57"/>
      <c r="F13" s="57"/>
      <c r="G13" s="65"/>
    </row>
    <row r="14" spans="1:8" ht="92.25" customHeight="1" x14ac:dyDescent="0.25">
      <c r="A14" s="5" t="s">
        <v>37</v>
      </c>
      <c r="B14" s="66"/>
      <c r="C14" s="66"/>
      <c r="D14" s="66"/>
      <c r="E14" s="66"/>
      <c r="F14" s="69" t="s">
        <v>17</v>
      </c>
      <c r="G14" s="72" t="s">
        <v>38</v>
      </c>
    </row>
    <row r="15" spans="1:8" ht="92.25" customHeight="1" x14ac:dyDescent="0.25">
      <c r="A15" s="5" t="s">
        <v>36</v>
      </c>
      <c r="B15" s="67"/>
      <c r="C15" s="67"/>
      <c r="D15" s="67"/>
      <c r="E15" s="67"/>
      <c r="F15" s="70"/>
      <c r="G15" s="72"/>
    </row>
    <row r="16" spans="1:8" ht="92.25" customHeight="1" x14ac:dyDescent="0.25">
      <c r="A16" s="5" t="s">
        <v>39</v>
      </c>
      <c r="B16" s="68"/>
      <c r="C16" s="68"/>
      <c r="D16" s="68"/>
      <c r="E16" s="68"/>
      <c r="F16" s="71"/>
      <c r="G16" s="72"/>
    </row>
    <row r="17" spans="1:7" ht="23.25" x14ac:dyDescent="0.35">
      <c r="A17" s="5" t="s">
        <v>18</v>
      </c>
      <c r="B17" s="6">
        <v>3</v>
      </c>
      <c r="C17" s="6">
        <v>2</v>
      </c>
      <c r="D17" s="6"/>
      <c r="E17" s="27">
        <f>B17*C17*D17</f>
        <v>0</v>
      </c>
      <c r="F17" s="11"/>
      <c r="G17" s="32"/>
    </row>
    <row r="18" spans="1:7" ht="23.25" x14ac:dyDescent="0.35">
      <c r="A18" s="10" t="s">
        <v>19</v>
      </c>
      <c r="B18" s="6">
        <v>3</v>
      </c>
      <c r="C18" s="6">
        <v>2</v>
      </c>
      <c r="D18" s="6"/>
      <c r="E18" s="27">
        <f t="shared" ref="E18:E24" si="0">B18*C18*D18</f>
        <v>0</v>
      </c>
      <c r="F18" s="11"/>
      <c r="G18" s="11"/>
    </row>
    <row r="19" spans="1:7" ht="23.25" x14ac:dyDescent="0.35">
      <c r="A19" s="10" t="s">
        <v>20</v>
      </c>
      <c r="B19" s="6">
        <v>3</v>
      </c>
      <c r="C19" s="6">
        <v>1</v>
      </c>
      <c r="D19" s="6"/>
      <c r="E19" s="27">
        <f t="shared" si="0"/>
        <v>0</v>
      </c>
      <c r="F19" s="11"/>
      <c r="G19" s="11"/>
    </row>
    <row r="20" spans="1:7" ht="18" customHeight="1" x14ac:dyDescent="0.35">
      <c r="A20" s="10" t="s">
        <v>21</v>
      </c>
      <c r="B20" s="6">
        <v>3</v>
      </c>
      <c r="C20" s="6">
        <v>1</v>
      </c>
      <c r="D20" s="6"/>
      <c r="E20" s="27">
        <f t="shared" si="0"/>
        <v>0</v>
      </c>
      <c r="F20" s="11"/>
      <c r="G20" s="11"/>
    </row>
    <row r="21" spans="1:7" ht="18.95" customHeight="1" x14ac:dyDescent="0.35">
      <c r="A21" s="10" t="s">
        <v>22</v>
      </c>
      <c r="B21" s="6">
        <v>3</v>
      </c>
      <c r="C21" s="6">
        <v>1</v>
      </c>
      <c r="D21" s="6"/>
      <c r="E21" s="27">
        <f t="shared" si="0"/>
        <v>0</v>
      </c>
      <c r="F21" s="11"/>
      <c r="G21" s="11"/>
    </row>
    <row r="22" spans="1:7" ht="29.1" customHeight="1" x14ac:dyDescent="0.35">
      <c r="A22" s="10" t="s">
        <v>23</v>
      </c>
      <c r="B22" s="6">
        <v>3</v>
      </c>
      <c r="C22" s="6">
        <v>1</v>
      </c>
      <c r="D22" s="6"/>
      <c r="E22" s="27">
        <f t="shared" si="0"/>
        <v>0</v>
      </c>
      <c r="F22" s="11"/>
      <c r="G22" s="11"/>
    </row>
    <row r="23" spans="1:7" ht="46.5" x14ac:dyDescent="0.35">
      <c r="A23" s="10" t="s">
        <v>24</v>
      </c>
      <c r="B23" s="6">
        <v>3</v>
      </c>
      <c r="C23" s="6">
        <v>1</v>
      </c>
      <c r="D23" s="6"/>
      <c r="E23" s="27">
        <f t="shared" si="0"/>
        <v>0</v>
      </c>
      <c r="F23" s="19" t="s">
        <v>25</v>
      </c>
      <c r="G23" s="11"/>
    </row>
    <row r="24" spans="1:7" ht="23.25" x14ac:dyDescent="0.35">
      <c r="A24" s="10" t="s">
        <v>26</v>
      </c>
      <c r="B24" s="6">
        <v>3</v>
      </c>
      <c r="C24" s="6">
        <v>2</v>
      </c>
      <c r="D24" s="6"/>
      <c r="E24" s="27">
        <f t="shared" si="0"/>
        <v>0</v>
      </c>
      <c r="F24" s="20"/>
      <c r="G24" s="11"/>
    </row>
    <row r="25" spans="1:7" ht="44.1" customHeight="1" x14ac:dyDescent="0.35">
      <c r="A25" s="10" t="s">
        <v>27</v>
      </c>
      <c r="B25" s="2" t="s">
        <v>31</v>
      </c>
      <c r="C25" s="1">
        <v>1</v>
      </c>
      <c r="D25" s="1"/>
      <c r="E25" s="30">
        <f>D25*3</f>
        <v>0</v>
      </c>
      <c r="F25" s="19" t="s">
        <v>28</v>
      </c>
      <c r="G25" s="11"/>
    </row>
    <row r="26" spans="1:7" ht="23.25" x14ac:dyDescent="0.35">
      <c r="A26" s="15" t="s">
        <v>29</v>
      </c>
      <c r="B26" s="16" t="s">
        <v>31</v>
      </c>
      <c r="C26" s="17">
        <v>50</v>
      </c>
      <c r="D26" s="17"/>
      <c r="E26" s="30">
        <f>D26*C26</f>
        <v>0</v>
      </c>
      <c r="F26" s="21"/>
      <c r="G26" s="11"/>
    </row>
    <row r="27" spans="1:7" ht="116.25" x14ac:dyDescent="0.25">
      <c r="A27" s="15" t="s">
        <v>32</v>
      </c>
      <c r="B27" s="17">
        <v>3</v>
      </c>
      <c r="C27" s="17">
        <v>14</v>
      </c>
      <c r="D27" s="17"/>
      <c r="E27" s="31">
        <f>B27*C27*D27</f>
        <v>0</v>
      </c>
      <c r="F27" s="22" t="s">
        <v>30</v>
      </c>
    </row>
    <row r="28" spans="1:7" ht="46.5" x14ac:dyDescent="0.25">
      <c r="A28" s="15" t="s">
        <v>33</v>
      </c>
      <c r="B28" s="17">
        <v>3</v>
      </c>
      <c r="C28" s="17">
        <v>6</v>
      </c>
      <c r="D28" s="17"/>
      <c r="E28" s="31">
        <f>B28*C28*D28</f>
        <v>0</v>
      </c>
      <c r="F28" s="22" t="s">
        <v>34</v>
      </c>
    </row>
    <row r="29" spans="1:7" ht="22.5" x14ac:dyDescent="0.25">
      <c r="C29" s="33" t="s">
        <v>35</v>
      </c>
      <c r="D29" s="54"/>
      <c r="E29" s="34">
        <f>E28+E27+E26+E25+E24+E23+E8+E9+E22+E21+E20+E19+E18+E17+E7+E6+E4+E3</f>
        <v>0</v>
      </c>
    </row>
    <row r="30" spans="1:7" ht="23.25" x14ac:dyDescent="0.35">
      <c r="A30" s="50" t="s">
        <v>51</v>
      </c>
    </row>
    <row r="31" spans="1:7" ht="22.5" x14ac:dyDescent="0.35">
      <c r="A31" s="46" t="s">
        <v>52</v>
      </c>
      <c r="B31" s="46">
        <v>90</v>
      </c>
      <c r="C31" s="46">
        <v>1</v>
      </c>
      <c r="D31" s="46"/>
      <c r="E31" s="47">
        <f t="shared" ref="E31:E32" si="1">B31*C31*D31</f>
        <v>0</v>
      </c>
    </row>
    <row r="32" spans="1:7" ht="22.5" x14ac:dyDescent="0.35">
      <c r="A32" s="48" t="s">
        <v>53</v>
      </c>
      <c r="B32" s="48">
        <v>90</v>
      </c>
      <c r="C32" s="48">
        <v>1</v>
      </c>
      <c r="D32" s="48"/>
      <c r="E32" s="49">
        <f t="shared" si="1"/>
        <v>0</v>
      </c>
    </row>
    <row r="35" spans="1:6" ht="69.75" customHeight="1" x14ac:dyDescent="0.25">
      <c r="A35" s="73" t="s">
        <v>54</v>
      </c>
      <c r="B35" s="73"/>
      <c r="C35" s="73"/>
      <c r="E35" s="45">
        <f>SUM(E29,E31,E32)</f>
        <v>0</v>
      </c>
    </row>
    <row r="36" spans="1:6" x14ac:dyDescent="0.25">
      <c r="D36" t="s">
        <v>42</v>
      </c>
      <c r="E36" s="45">
        <f>SUM(E3,E4,E6,E7,E17,E18,E19,E20,E21,E22,E23,E24,E25,E31,E32)*0.1317133816</f>
        <v>0</v>
      </c>
      <c r="F36" t="e">
        <f>E36/E35</f>
        <v>#DIV/0!</v>
      </c>
    </row>
    <row r="37" spans="1:6" ht="21" x14ac:dyDescent="0.35">
      <c r="B37" s="53"/>
      <c r="C37" s="51"/>
      <c r="D37" s="51" t="s">
        <v>43</v>
      </c>
      <c r="E37" s="52">
        <f>SUM(E35,E36)</f>
        <v>0</v>
      </c>
    </row>
  </sheetData>
  <mergeCells count="11">
    <mergeCell ref="A35:C35"/>
    <mergeCell ref="A2:G2"/>
    <mergeCell ref="A5:G5"/>
    <mergeCell ref="A10:G10"/>
    <mergeCell ref="A13:G13"/>
    <mergeCell ref="B14:B16"/>
    <mergeCell ref="C14:C16"/>
    <mergeCell ref="D14:D16"/>
    <mergeCell ref="E14:E16"/>
    <mergeCell ref="F14:F16"/>
    <mergeCell ref="G14:G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Обсл  SP STube STown  2022-2023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Буланов Борис Владимирович</dc:creator>
  <cp:lastModifiedBy>Ботвинин Григорий Николаевич</cp:lastModifiedBy>
  <dcterms:created xsi:type="dcterms:W3CDTF">2022-09-26T09:21:52Z</dcterms:created>
  <dcterms:modified xsi:type="dcterms:W3CDTF">2023-10-25T03:18:18Z</dcterms:modified>
</cp:coreProperties>
</file>